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ст.к адм.10,103" sheetId="1" r:id="rId1"/>
  </sheets>
  <definedNames/>
  <calcPr fullCalcOnLoad="1" fullPrecision="0"/>
</workbook>
</file>

<file path=xl/sharedStrings.xml><?xml version="1.0" encoding="utf-8"?>
<sst xmlns="http://schemas.openxmlformats.org/spreadsheetml/2006/main" count="82" uniqueCount="81">
  <si>
    <t>Номера сметных расчетов (смет)</t>
  </si>
  <si>
    <t>Наименование работ и затрат</t>
  </si>
  <si>
    <t>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</si>
  <si>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</si>
  <si>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</si>
  <si>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</si>
  <si>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</si>
  <si>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Общая сметная стоимость, руб.</t>
  </si>
  <si>
    <t>№    п\п</t>
  </si>
  <si>
    <t>МДС81-35.2004</t>
  </si>
  <si>
    <t>Налоги и обязательные платежи</t>
  </si>
  <si>
    <t>Итого Налоги</t>
  </si>
  <si>
    <t>Средства на покрытие затрат по уплате с НДС 18%</t>
  </si>
  <si>
    <t>Всего по расчету в текущих ценах с НДС</t>
  </si>
  <si>
    <t>РАСЧЕТ СТОИМОСТИ СТРОИТЕЛЬСТВА</t>
  </si>
  <si>
    <t>Глава 9. Прочие работы и затраты</t>
  </si>
  <si>
    <t>Итого по Главе 9</t>
  </si>
  <si>
    <t>Итого по Главам 1-9</t>
  </si>
  <si>
    <t>Составлен в ценах 2001 г.</t>
  </si>
  <si>
    <t>Итого по Главе 2</t>
  </si>
  <si>
    <t>Глава 2. Основные объекты строительства</t>
  </si>
  <si>
    <t>Глава 8. Временные здания и сооружения</t>
  </si>
  <si>
    <t>Итого по Главе 8</t>
  </si>
  <si>
    <t>Итого по Главам 1-8</t>
  </si>
  <si>
    <t>Непредвиденные затраты</t>
  </si>
  <si>
    <t>МДС 81-35.2004</t>
  </si>
  <si>
    <t>Резерв средств на непредвиденные работы и затраты - 2%</t>
  </si>
  <si>
    <t>Итого Непредвиденные затраты</t>
  </si>
  <si>
    <t>Итого с Непредвиденными затратами</t>
  </si>
  <si>
    <t>ГСН 81-05-01-2001 п.4.1.3</t>
  </si>
  <si>
    <t>ПО ОБЪЕКТУ: "ВНУТРИКВАРТАЛЬНЫЙ ПРОЕЗД К ЖИЛОМУ КВАРТАЛУ "АВАЛОН" В ГОРОДЕ ЮГОРСКЕ"</t>
  </si>
  <si>
    <t>Глава 1. Подготовка территории строительства</t>
  </si>
  <si>
    <t>ЛС № 01-01-01</t>
  </si>
  <si>
    <t>Разбивка оси трассы</t>
  </si>
  <si>
    <t>ЛС № 01-01-02</t>
  </si>
  <si>
    <t>Освоение територии строительства</t>
  </si>
  <si>
    <t>ЛС № 01-01-03</t>
  </si>
  <si>
    <t>Разборка существующей дорожной одежды</t>
  </si>
  <si>
    <t>ЛС № 01-01-04</t>
  </si>
  <si>
    <t>Переустройство ВЛ 0,4 кВ</t>
  </si>
  <si>
    <t>ЛС № 01-01-05</t>
  </si>
  <si>
    <t>Переустройство электрокабеля 10 кВ</t>
  </si>
  <si>
    <t>ЛС № 01-01-06</t>
  </si>
  <si>
    <t>Устройство защитного футляра на кабели связи</t>
  </si>
  <si>
    <t>ЛС №01-01-07</t>
  </si>
  <si>
    <t>Устройство защитного футляра на газопроводе</t>
  </si>
  <si>
    <t>ЛС № 01-01-08</t>
  </si>
  <si>
    <t>Переустройство водопроводных и канализационных колодцев</t>
  </si>
  <si>
    <t>ЛС № 01-01-09</t>
  </si>
  <si>
    <t>Рекультивация придорожной трассы</t>
  </si>
  <si>
    <t>Итого по Главе 1</t>
  </si>
  <si>
    <t>ЛС № 02-01-01</t>
  </si>
  <si>
    <t>Земляное полотно</t>
  </si>
  <si>
    <t>ЛС № 02-01-02</t>
  </si>
  <si>
    <t>Укрепительные работы</t>
  </si>
  <si>
    <t>ЛС № 02-01-03</t>
  </si>
  <si>
    <t>Дорожная одежда</t>
  </si>
  <si>
    <t>ЛС № 02-01-04</t>
  </si>
  <si>
    <t>Искусственные сооружения</t>
  </si>
  <si>
    <t>ЛС № 02-01-05</t>
  </si>
  <si>
    <t>Пересечения и примыкания</t>
  </si>
  <si>
    <t>ЛС № 02-01-06</t>
  </si>
  <si>
    <t>Обстановка дороги</t>
  </si>
  <si>
    <t>ЛС № 02-01-07</t>
  </si>
  <si>
    <t>Площадки для парковки</t>
  </si>
  <si>
    <t>ЛС № 02-01-08</t>
  </si>
  <si>
    <t>Тротуар</t>
  </si>
  <si>
    <t>Временные здания и сооружения - 1,5%</t>
  </si>
  <si>
    <t>Письмо федерального БТИ №02 от 28.01.2014</t>
  </si>
  <si>
    <t>Приказ РСТ ХМАО-Югры от 20.01.2014г.  №2</t>
  </si>
  <si>
    <t>Индексы изменения сметной стоимости:
Ксмр=6,09</t>
  </si>
  <si>
    <t>Итого по главам 1-2</t>
  </si>
  <si>
    <t>Затраты на техническую инвентаризацию                                     298887,01/1,18=253294,08</t>
  </si>
  <si>
    <t>Индексы изменения сметной стоимости:
Ксмр=4,49; Кпроч=4,6</t>
  </si>
  <si>
    <t>Сметная стоимость в текущих ценах с НДС 18% - 78 776,48 тыс.  руб.</t>
  </si>
  <si>
    <t>Расчет начальной (максимальной)цены контракта</t>
  </si>
  <si>
    <t>Ссылки на нормативные акты:</t>
  </si>
  <si>
    <t>Сметная стоимость определяется проектно-сметным методом на основании следующих нормативных актов:</t>
  </si>
  <si>
    <t xml:space="preserve">МДС-81.33.2004; МДС-81.25.2004; ГСН 81-05-01-2001; МДС 81-35.2004 г. </t>
  </si>
  <si>
    <t>Приказ Региональной службы по тарифам ХМАО-Югры от 20.01.2014. №2</t>
  </si>
  <si>
    <t>Начальная (максимальная) цена контракта принята в сумме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</si>
</sst>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0.000"/>
    <numFmt numFmtId="165" formatCode="0;[Red]0"/>
    <numFmt numFmtId="166" formatCode="0.00;[Red]0.00"/>
    <numFmt numFmtId="167" formatCode="#,##0.00&quot;р.&quot;"/>
    <numFmt numFmtId="168" formatCode="[$-FC19]d\ mmmm\ yyyy\ &quot;г.&quot;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right" vertical="top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166" fontId="6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/>
    </xf>
    <xf numFmtId="164" fontId="5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left" vertical="top"/>
    </xf>
    <xf numFmtId="4" fontId="14" fillId="0" borderId="13" xfId="0" applyNumberFormat="1" applyFont="1" applyBorder="1" applyAlignment="1">
      <alignment horizontal="right" vertical="top"/>
    </xf>
    <xf numFmtId="4" fontId="14" fillId="0" borderId="12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0" fontId="14" fillId="0" borderId="12" xfId="0" applyFont="1" applyBorder="1" applyAlignment="1">
      <alignment horizontal="right"/>
    </xf>
    <xf numFmtId="4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4" fillId="0" borderId="24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4" fontId="14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" fontId="32" fillId="0" borderId="28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34">
      <selection activeCell="B14" sqref="B14:I14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19.00390625" style="0" customWidth="1"/>
    <col min="4" max="4" width="48.25390625" style="0" customWidth="1"/>
    <col min="5" max="9" width="13.25390625" style="0" customWidth="1"/>
  </cols>
  <sheetData>
    <row r="1" spans="2:17" ht="15.75">
      <c r="B1" s="93" t="s">
        <v>75</v>
      </c>
      <c r="C1" s="93"/>
      <c r="D1" s="93"/>
      <c r="E1" s="93"/>
      <c r="F1" s="93"/>
      <c r="G1" s="93"/>
      <c r="H1" s="93"/>
      <c r="I1" s="93"/>
      <c r="J1" s="1"/>
      <c r="N1" s="1"/>
      <c r="O1" s="1"/>
      <c r="P1" s="1"/>
      <c r="Q1" s="1"/>
    </row>
    <row r="2" spans="1:17" ht="15">
      <c r="A2" s="103"/>
      <c r="B2" s="104" t="s">
        <v>76</v>
      </c>
      <c r="C2" s="104"/>
      <c r="D2" s="104"/>
      <c r="E2" s="105"/>
      <c r="F2" s="106"/>
      <c r="G2" s="107"/>
      <c r="H2" s="107"/>
      <c r="I2" s="107"/>
      <c r="J2" s="1"/>
      <c r="N2" s="1"/>
      <c r="O2" s="1"/>
      <c r="P2" s="1"/>
      <c r="Q2" s="1"/>
    </row>
    <row r="3" spans="1:17" ht="15">
      <c r="A3" s="103"/>
      <c r="B3" s="108" t="s">
        <v>77</v>
      </c>
      <c r="C3" s="109"/>
      <c r="D3" s="109"/>
      <c r="E3" s="105"/>
      <c r="F3" s="106"/>
      <c r="G3" s="107"/>
      <c r="H3" s="107"/>
      <c r="I3" s="107"/>
      <c r="J3" s="1"/>
      <c r="N3" s="1"/>
      <c r="O3" s="1"/>
      <c r="P3" s="1"/>
      <c r="Q3" s="1"/>
    </row>
    <row r="4" spans="1:17" ht="24.75" customHeight="1">
      <c r="A4" s="103"/>
      <c r="B4" s="110" t="s">
        <v>78</v>
      </c>
      <c r="C4" s="110"/>
      <c r="D4" s="110"/>
      <c r="E4" s="105"/>
      <c r="F4" s="106"/>
      <c r="G4" s="111"/>
      <c r="H4" s="111"/>
      <c r="I4" s="111"/>
      <c r="J4" s="1"/>
      <c r="N4" s="1"/>
      <c r="O4" s="1"/>
      <c r="P4" s="1"/>
      <c r="Q4" s="1"/>
    </row>
    <row r="5" spans="1:17" ht="24.75" customHeight="1">
      <c r="A5" s="103"/>
      <c r="B5" s="112" t="s">
        <v>79</v>
      </c>
      <c r="C5" s="112"/>
      <c r="D5" s="112"/>
      <c r="E5" s="112"/>
      <c r="F5" s="112"/>
      <c r="G5" s="112"/>
      <c r="H5" s="112"/>
      <c r="I5" s="112"/>
      <c r="J5" s="1"/>
      <c r="N5" s="1"/>
      <c r="O5" s="1"/>
      <c r="P5" s="1"/>
      <c r="Q5" s="1"/>
    </row>
    <row r="6" spans="1:15" s="38" customFormat="1" ht="16.5" customHeight="1">
      <c r="A6" s="36"/>
      <c r="B6" s="90" t="s">
        <v>14</v>
      </c>
      <c r="C6" s="90"/>
      <c r="D6" s="90"/>
      <c r="E6" s="90"/>
      <c r="F6" s="90"/>
      <c r="G6" s="90"/>
      <c r="H6" s="90"/>
      <c r="I6" s="90"/>
      <c r="J6" s="37"/>
      <c r="K6" s="37"/>
      <c r="L6" s="37"/>
      <c r="M6" s="37"/>
      <c r="N6" s="37"/>
      <c r="O6" s="37"/>
    </row>
    <row r="7" spans="1:15" s="38" customFormat="1" ht="15.75" customHeight="1">
      <c r="A7" s="91" t="s">
        <v>30</v>
      </c>
      <c r="B7" s="91"/>
      <c r="C7" s="91"/>
      <c r="D7" s="91"/>
      <c r="E7" s="91"/>
      <c r="F7" s="91"/>
      <c r="G7" s="91"/>
      <c r="H7" s="91"/>
      <c r="I7" s="91"/>
      <c r="J7" s="39"/>
      <c r="K7" s="39"/>
      <c r="L7" s="39"/>
      <c r="M7" s="39"/>
      <c r="N7" s="37"/>
      <c r="O7" s="37"/>
    </row>
    <row r="8" spans="1:15" s="38" customFormat="1" ht="12.75" customHeight="1">
      <c r="A8" s="91"/>
      <c r="B8" s="91"/>
      <c r="C8" s="91"/>
      <c r="D8" s="91"/>
      <c r="E8" s="91"/>
      <c r="F8" s="91"/>
      <c r="G8" s="91"/>
      <c r="H8" s="91"/>
      <c r="I8" s="91"/>
      <c r="J8" s="39"/>
      <c r="K8" s="39"/>
      <c r="L8" s="39"/>
      <c r="M8" s="39"/>
      <c r="N8" s="37"/>
      <c r="O8" s="37"/>
    </row>
    <row r="9" spans="2:7" s="34" customFormat="1" ht="12.75">
      <c r="B9" s="92" t="s">
        <v>74</v>
      </c>
      <c r="C9" s="92"/>
      <c r="D9" s="92"/>
      <c r="E9" s="92"/>
      <c r="G9" s="43"/>
    </row>
    <row r="10" spans="2:9" s="34" customFormat="1" ht="13.5" thickBot="1">
      <c r="B10" s="87" t="s">
        <v>18</v>
      </c>
      <c r="C10" s="87"/>
      <c r="D10" s="87"/>
      <c r="E10" s="44"/>
      <c r="F10" s="43"/>
      <c r="G10" s="43"/>
      <c r="H10" s="43"/>
      <c r="I10" s="43"/>
    </row>
    <row r="11" spans="2:9" s="34" customFormat="1" ht="13.5" customHeight="1" thickBot="1">
      <c r="B11" s="81" t="s">
        <v>8</v>
      </c>
      <c r="C11" s="81" t="s">
        <v>0</v>
      </c>
      <c r="D11" s="81" t="s">
        <v>1</v>
      </c>
      <c r="E11" s="82" t="s">
        <v>2</v>
      </c>
      <c r="F11" s="83"/>
      <c r="G11" s="83"/>
      <c r="H11" s="84"/>
      <c r="I11" s="85" t="s">
        <v>7</v>
      </c>
    </row>
    <row r="12" spans="2:9" s="34" customFormat="1" ht="36.75" thickBot="1">
      <c r="B12" s="81"/>
      <c r="C12" s="81"/>
      <c r="D12" s="81"/>
      <c r="E12" s="45" t="s">
        <v>3</v>
      </c>
      <c r="F12" s="45" t="s">
        <v>4</v>
      </c>
      <c r="G12" s="45" t="s">
        <v>5</v>
      </c>
      <c r="H12" s="45" t="s">
        <v>6</v>
      </c>
      <c r="I12" s="86"/>
    </row>
    <row r="13" spans="2:9" s="34" customFormat="1" ht="13.5" thickBot="1">
      <c r="B13" s="46">
        <v>1</v>
      </c>
      <c r="C13" s="46">
        <v>2</v>
      </c>
      <c r="D13" s="46">
        <v>3</v>
      </c>
      <c r="E13" s="46">
        <v>4</v>
      </c>
      <c r="F13" s="46">
        <v>5</v>
      </c>
      <c r="G13" s="46">
        <v>6</v>
      </c>
      <c r="H13" s="46">
        <v>7</v>
      </c>
      <c r="I13" s="46">
        <v>8</v>
      </c>
    </row>
    <row r="14" spans="2:9" s="34" customFormat="1" ht="14.25" customHeight="1">
      <c r="B14" s="75" t="s">
        <v>31</v>
      </c>
      <c r="C14" s="76"/>
      <c r="D14" s="76"/>
      <c r="E14" s="76"/>
      <c r="F14" s="76"/>
      <c r="G14" s="76"/>
      <c r="H14" s="76"/>
      <c r="I14" s="77"/>
    </row>
    <row r="15" spans="2:9" s="34" customFormat="1" ht="14.25" customHeight="1">
      <c r="B15" s="47">
        <v>1</v>
      </c>
      <c r="C15" s="48" t="s">
        <v>32</v>
      </c>
      <c r="D15" s="49" t="s">
        <v>33</v>
      </c>
      <c r="E15" s="50"/>
      <c r="F15" s="51"/>
      <c r="G15" s="52"/>
      <c r="H15" s="51">
        <v>16.47</v>
      </c>
      <c r="I15" s="51">
        <f>H15</f>
        <v>16.47</v>
      </c>
    </row>
    <row r="16" spans="2:9" s="34" customFormat="1" ht="14.25" customHeight="1">
      <c r="B16" s="47">
        <v>2</v>
      </c>
      <c r="C16" s="48" t="s">
        <v>34</v>
      </c>
      <c r="D16" s="49" t="s">
        <v>35</v>
      </c>
      <c r="E16" s="50">
        <v>3.89</v>
      </c>
      <c r="F16" s="51"/>
      <c r="G16" s="52"/>
      <c r="H16" s="51"/>
      <c r="I16" s="51">
        <f>E16</f>
        <v>3.89</v>
      </c>
    </row>
    <row r="17" spans="2:9" s="34" customFormat="1" ht="14.25" customHeight="1">
      <c r="B17" s="47">
        <v>3</v>
      </c>
      <c r="C17" s="48" t="s">
        <v>36</v>
      </c>
      <c r="D17" s="49" t="s">
        <v>37</v>
      </c>
      <c r="E17" s="50">
        <v>95.98</v>
      </c>
      <c r="F17" s="51"/>
      <c r="G17" s="52"/>
      <c r="H17" s="51"/>
      <c r="I17" s="51">
        <f>E17</f>
        <v>95.98</v>
      </c>
    </row>
    <row r="18" spans="2:9" s="34" customFormat="1" ht="14.25" customHeight="1">
      <c r="B18" s="47">
        <v>4</v>
      </c>
      <c r="C18" s="48" t="s">
        <v>38</v>
      </c>
      <c r="D18" s="49" t="s">
        <v>39</v>
      </c>
      <c r="E18" s="50">
        <v>10.11</v>
      </c>
      <c r="F18" s="51">
        <v>0.29</v>
      </c>
      <c r="G18" s="52"/>
      <c r="H18" s="51"/>
      <c r="I18" s="51">
        <f>E18+F18</f>
        <v>10.4</v>
      </c>
    </row>
    <row r="19" spans="2:9" s="34" customFormat="1" ht="14.25" customHeight="1">
      <c r="B19" s="47">
        <v>5</v>
      </c>
      <c r="C19" s="48" t="s">
        <v>40</v>
      </c>
      <c r="D19" s="49" t="s">
        <v>41</v>
      </c>
      <c r="E19" s="50">
        <v>785.96</v>
      </c>
      <c r="F19" s="51">
        <v>145</v>
      </c>
      <c r="G19" s="52"/>
      <c r="H19" s="51"/>
      <c r="I19" s="51">
        <f>E19+F19</f>
        <v>930.96</v>
      </c>
    </row>
    <row r="20" spans="2:9" s="34" customFormat="1" ht="14.25" customHeight="1">
      <c r="B20" s="47">
        <v>6</v>
      </c>
      <c r="C20" s="48" t="s">
        <v>42</v>
      </c>
      <c r="D20" s="49" t="s">
        <v>43</v>
      </c>
      <c r="E20" s="50">
        <v>53.32</v>
      </c>
      <c r="F20" s="51"/>
      <c r="G20" s="52"/>
      <c r="H20" s="51"/>
      <c r="I20" s="51">
        <f>E20</f>
        <v>53.32</v>
      </c>
    </row>
    <row r="21" spans="2:9" s="34" customFormat="1" ht="14.25" customHeight="1">
      <c r="B21" s="47">
        <v>7</v>
      </c>
      <c r="C21" s="48" t="s">
        <v>44</v>
      </c>
      <c r="D21" s="49" t="s">
        <v>45</v>
      </c>
      <c r="E21" s="50">
        <v>198.15</v>
      </c>
      <c r="F21" s="51">
        <v>0.91</v>
      </c>
      <c r="G21" s="52"/>
      <c r="H21" s="51"/>
      <c r="I21" s="51">
        <f>E21+F21</f>
        <v>199.06</v>
      </c>
    </row>
    <row r="22" spans="2:9" s="34" customFormat="1" ht="14.25" customHeight="1">
      <c r="B22" s="47">
        <v>8</v>
      </c>
      <c r="C22" s="48" t="s">
        <v>46</v>
      </c>
      <c r="D22" s="49" t="s">
        <v>47</v>
      </c>
      <c r="E22" s="50">
        <v>32.8</v>
      </c>
      <c r="F22" s="51"/>
      <c r="G22" s="52"/>
      <c r="H22" s="51"/>
      <c r="I22" s="51">
        <f>E22</f>
        <v>32.8</v>
      </c>
    </row>
    <row r="23" spans="2:9" s="34" customFormat="1" ht="14.25" customHeight="1">
      <c r="B23" s="47">
        <v>9</v>
      </c>
      <c r="C23" s="48" t="s">
        <v>48</v>
      </c>
      <c r="D23" s="49" t="s">
        <v>49</v>
      </c>
      <c r="E23" s="50">
        <v>655.91</v>
      </c>
      <c r="F23" s="51"/>
      <c r="G23" s="52"/>
      <c r="H23" s="51"/>
      <c r="I23" s="51">
        <f>E23</f>
        <v>655.91</v>
      </c>
    </row>
    <row r="24" spans="2:9" s="34" customFormat="1" ht="14.25" customHeight="1">
      <c r="B24" s="47"/>
      <c r="C24" s="48"/>
      <c r="D24" s="56" t="s">
        <v>50</v>
      </c>
      <c r="E24" s="53">
        <f>SUM(E15:E23)</f>
        <v>1836.12</v>
      </c>
      <c r="F24" s="54">
        <f>SUM(F15:F23)</f>
        <v>146.2</v>
      </c>
      <c r="G24" s="67"/>
      <c r="H24" s="54">
        <f>H15</f>
        <v>16.47</v>
      </c>
      <c r="I24" s="54">
        <f>SUM(I15:I23)</f>
        <v>1998.79</v>
      </c>
    </row>
    <row r="25" spans="2:9" s="34" customFormat="1" ht="39.75" customHeight="1">
      <c r="B25" s="61">
        <v>10</v>
      </c>
      <c r="C25" s="48" t="s">
        <v>69</v>
      </c>
      <c r="D25" s="62" t="s">
        <v>73</v>
      </c>
      <c r="E25" s="54">
        <f>E24*4.49</f>
        <v>8244.18</v>
      </c>
      <c r="F25" s="54">
        <f>F24*4.49</f>
        <v>656.44</v>
      </c>
      <c r="G25" s="67"/>
      <c r="H25" s="54">
        <f>H24*4.6</f>
        <v>75.76</v>
      </c>
      <c r="I25" s="54">
        <f>E25+F25+H25</f>
        <v>8976.38</v>
      </c>
    </row>
    <row r="26" spans="2:9" s="34" customFormat="1" ht="14.25" customHeight="1">
      <c r="B26" s="75" t="s">
        <v>20</v>
      </c>
      <c r="C26" s="76"/>
      <c r="D26" s="76"/>
      <c r="E26" s="76"/>
      <c r="F26" s="76"/>
      <c r="G26" s="76"/>
      <c r="H26" s="76"/>
      <c r="I26" s="77"/>
    </row>
    <row r="27" spans="2:9" s="34" customFormat="1" ht="14.25" customHeight="1">
      <c r="B27" s="61">
        <v>11</v>
      </c>
      <c r="C27" s="48" t="s">
        <v>51</v>
      </c>
      <c r="D27" s="49" t="s">
        <v>52</v>
      </c>
      <c r="E27" s="51">
        <v>144.14</v>
      </c>
      <c r="F27" s="51"/>
      <c r="G27" s="52"/>
      <c r="H27" s="51"/>
      <c r="I27" s="51">
        <f>E27</f>
        <v>144.14</v>
      </c>
    </row>
    <row r="28" spans="2:9" s="34" customFormat="1" ht="14.25" customHeight="1">
      <c r="B28" s="61">
        <v>12</v>
      </c>
      <c r="C28" s="48" t="s">
        <v>53</v>
      </c>
      <c r="D28" s="49" t="s">
        <v>54</v>
      </c>
      <c r="E28" s="51">
        <v>350.33</v>
      </c>
      <c r="F28" s="51"/>
      <c r="G28" s="52"/>
      <c r="H28" s="51"/>
      <c r="I28" s="51">
        <f>E28</f>
        <v>350.33</v>
      </c>
    </row>
    <row r="29" spans="2:9" s="34" customFormat="1" ht="14.25" customHeight="1">
      <c r="B29" s="61">
        <v>13</v>
      </c>
      <c r="C29" s="48" t="s">
        <v>55</v>
      </c>
      <c r="D29" s="49" t="s">
        <v>56</v>
      </c>
      <c r="E29" s="51">
        <v>3615.3</v>
      </c>
      <c r="F29" s="51"/>
      <c r="G29" s="52"/>
      <c r="H29" s="51"/>
      <c r="I29" s="51">
        <f>E29</f>
        <v>3615.3</v>
      </c>
    </row>
    <row r="30" spans="2:9" s="34" customFormat="1" ht="14.25" customHeight="1">
      <c r="B30" s="61">
        <v>14</v>
      </c>
      <c r="C30" s="48" t="s">
        <v>57</v>
      </c>
      <c r="D30" s="49" t="s">
        <v>58</v>
      </c>
      <c r="E30" s="51">
        <v>63.95</v>
      </c>
      <c r="F30" s="51"/>
      <c r="G30" s="52"/>
      <c r="H30" s="51"/>
      <c r="I30" s="51">
        <f>E30</f>
        <v>63.95</v>
      </c>
    </row>
    <row r="31" spans="2:9" s="34" customFormat="1" ht="14.25" customHeight="1">
      <c r="B31" s="61">
        <v>15</v>
      </c>
      <c r="C31" s="48" t="s">
        <v>59</v>
      </c>
      <c r="D31" s="49" t="s">
        <v>60</v>
      </c>
      <c r="E31" s="51">
        <v>1832.27</v>
      </c>
      <c r="F31" s="51"/>
      <c r="G31" s="52"/>
      <c r="H31" s="51"/>
      <c r="I31" s="51">
        <f>E31</f>
        <v>1832.27</v>
      </c>
    </row>
    <row r="32" spans="2:9" s="34" customFormat="1" ht="14.25" customHeight="1">
      <c r="B32" s="61">
        <v>16</v>
      </c>
      <c r="C32" s="48" t="s">
        <v>61</v>
      </c>
      <c r="D32" s="49" t="s">
        <v>62</v>
      </c>
      <c r="E32" s="51">
        <v>470.99</v>
      </c>
      <c r="F32" s="51">
        <v>14.08</v>
      </c>
      <c r="G32" s="52"/>
      <c r="H32" s="51"/>
      <c r="I32" s="51">
        <f>E32+F32</f>
        <v>485.07</v>
      </c>
    </row>
    <row r="33" spans="2:9" s="34" customFormat="1" ht="14.25" customHeight="1">
      <c r="B33" s="61">
        <v>17</v>
      </c>
      <c r="C33" s="48" t="s">
        <v>63</v>
      </c>
      <c r="D33" s="49" t="s">
        <v>64</v>
      </c>
      <c r="E33" s="51">
        <v>948.21</v>
      </c>
      <c r="F33" s="51"/>
      <c r="G33" s="52"/>
      <c r="H33" s="51"/>
      <c r="I33" s="51">
        <f>E33</f>
        <v>948.21</v>
      </c>
    </row>
    <row r="34" spans="2:9" s="34" customFormat="1" ht="14.25" customHeight="1">
      <c r="B34" s="61">
        <v>18</v>
      </c>
      <c r="C34" s="48" t="s">
        <v>65</v>
      </c>
      <c r="D34" s="49" t="s">
        <v>66</v>
      </c>
      <c r="E34" s="51">
        <v>1634.4</v>
      </c>
      <c r="F34" s="51"/>
      <c r="G34" s="52"/>
      <c r="H34" s="51"/>
      <c r="I34" s="51">
        <f>E34</f>
        <v>1634.4</v>
      </c>
    </row>
    <row r="35" spans="2:9" s="34" customFormat="1" ht="14.25" customHeight="1">
      <c r="B35" s="61"/>
      <c r="C35" s="48"/>
      <c r="D35" s="56" t="s">
        <v>19</v>
      </c>
      <c r="E35" s="54">
        <f>SUM(E27:E34)</f>
        <v>9059.59</v>
      </c>
      <c r="F35" s="54">
        <f>F32</f>
        <v>14.08</v>
      </c>
      <c r="G35" s="67"/>
      <c r="H35" s="54"/>
      <c r="I35" s="54">
        <f>SUM(I27:I34)</f>
        <v>9073.67</v>
      </c>
    </row>
    <row r="36" spans="2:9" s="34" customFormat="1" ht="36" customHeight="1">
      <c r="B36" s="61">
        <v>19</v>
      </c>
      <c r="C36" s="48" t="s">
        <v>69</v>
      </c>
      <c r="D36" s="62" t="s">
        <v>70</v>
      </c>
      <c r="E36" s="54">
        <f>E35*6.09</f>
        <v>55172.9</v>
      </c>
      <c r="F36" s="54">
        <f>F35*6.09</f>
        <v>85.75</v>
      </c>
      <c r="G36" s="67"/>
      <c r="H36" s="54"/>
      <c r="I36" s="54">
        <f>E36+F36</f>
        <v>55258.65</v>
      </c>
    </row>
    <row r="37" spans="2:9" ht="12.75">
      <c r="B37" s="68"/>
      <c r="C37" s="68"/>
      <c r="D37" s="69" t="s">
        <v>71</v>
      </c>
      <c r="E37" s="70">
        <f>E25+E36</f>
        <v>63417.08</v>
      </c>
      <c r="F37" s="70">
        <f>F25+F36</f>
        <v>742.19</v>
      </c>
      <c r="G37" s="71"/>
      <c r="H37" s="70">
        <f>H25</f>
        <v>75.76</v>
      </c>
      <c r="I37" s="70">
        <f>E37+F37+H37</f>
        <v>64235.03</v>
      </c>
    </row>
    <row r="38" spans="2:9" s="34" customFormat="1" ht="14.25" customHeight="1">
      <c r="B38" s="75" t="s">
        <v>21</v>
      </c>
      <c r="C38" s="76"/>
      <c r="D38" s="76"/>
      <c r="E38" s="76"/>
      <c r="F38" s="76"/>
      <c r="G38" s="76"/>
      <c r="H38" s="76"/>
      <c r="I38" s="77"/>
    </row>
    <row r="39" spans="2:9" s="34" customFormat="1" ht="24" customHeight="1">
      <c r="B39" s="47">
        <v>20</v>
      </c>
      <c r="C39" s="55" t="s">
        <v>29</v>
      </c>
      <c r="D39" s="49" t="s">
        <v>67</v>
      </c>
      <c r="E39" s="59">
        <f>E37*1.5%</f>
        <v>951.26</v>
      </c>
      <c r="F39" s="60">
        <f>F37*1.5%</f>
        <v>11.13</v>
      </c>
      <c r="G39" s="60"/>
      <c r="H39" s="60"/>
      <c r="I39" s="60">
        <f>E39+F39</f>
        <v>962.39</v>
      </c>
    </row>
    <row r="40" spans="2:9" s="34" customFormat="1" ht="14.25" customHeight="1">
      <c r="B40" s="47"/>
      <c r="C40" s="55"/>
      <c r="D40" s="56" t="s">
        <v>22</v>
      </c>
      <c r="E40" s="57">
        <f>E39</f>
        <v>951.26</v>
      </c>
      <c r="F40" s="58">
        <f>F39</f>
        <v>11.13</v>
      </c>
      <c r="G40" s="58"/>
      <c r="H40" s="58"/>
      <c r="I40" s="58">
        <f>I39</f>
        <v>962.39</v>
      </c>
    </row>
    <row r="41" spans="2:9" s="34" customFormat="1" ht="14.25" customHeight="1">
      <c r="B41" s="61"/>
      <c r="C41" s="55"/>
      <c r="D41" s="56" t="s">
        <v>23</v>
      </c>
      <c r="E41" s="58">
        <f>E37+E40</f>
        <v>64368.34</v>
      </c>
      <c r="F41" s="58">
        <f>F37+F40</f>
        <v>753.32</v>
      </c>
      <c r="G41" s="58"/>
      <c r="H41" s="58">
        <f>H37</f>
        <v>75.76</v>
      </c>
      <c r="I41" s="58">
        <f>E41+F41+G41+H41</f>
        <v>65197.42</v>
      </c>
    </row>
    <row r="42" spans="2:9" s="34" customFormat="1" ht="14.25" customHeight="1">
      <c r="B42" s="75" t="s">
        <v>15</v>
      </c>
      <c r="C42" s="76"/>
      <c r="D42" s="76"/>
      <c r="E42" s="76"/>
      <c r="F42" s="76"/>
      <c r="G42" s="76"/>
      <c r="H42" s="76"/>
      <c r="I42" s="77"/>
    </row>
    <row r="43" spans="2:9" s="34" customFormat="1" ht="37.5" customHeight="1">
      <c r="B43" s="61">
        <v>21</v>
      </c>
      <c r="C43" s="55" t="s">
        <v>68</v>
      </c>
      <c r="D43" s="49" t="s">
        <v>72</v>
      </c>
      <c r="E43" s="60"/>
      <c r="F43" s="60"/>
      <c r="G43" s="60"/>
      <c r="H43" s="60">
        <v>253.29</v>
      </c>
      <c r="I43" s="60">
        <f>H43</f>
        <v>253.29</v>
      </c>
    </row>
    <row r="44" spans="2:9" s="34" customFormat="1" ht="14.25" customHeight="1">
      <c r="B44" s="61"/>
      <c r="C44" s="55"/>
      <c r="D44" s="56" t="s">
        <v>16</v>
      </c>
      <c r="E44" s="58"/>
      <c r="F44" s="58"/>
      <c r="G44" s="58"/>
      <c r="H44" s="58">
        <f>H43</f>
        <v>253.29</v>
      </c>
      <c r="I44" s="58">
        <f>I43</f>
        <v>253.29</v>
      </c>
    </row>
    <row r="45" spans="2:9" s="34" customFormat="1" ht="14.25" customHeight="1">
      <c r="B45" s="61"/>
      <c r="C45" s="55"/>
      <c r="D45" s="56" t="s">
        <v>17</v>
      </c>
      <c r="E45" s="58">
        <f>E41</f>
        <v>64368.34</v>
      </c>
      <c r="F45" s="58">
        <f>F41</f>
        <v>753.32</v>
      </c>
      <c r="G45" s="58"/>
      <c r="H45" s="58">
        <f>H44+H41</f>
        <v>329.05</v>
      </c>
      <c r="I45" s="58">
        <f>I41+I44</f>
        <v>65450.71</v>
      </c>
    </row>
    <row r="46" spans="2:9" s="34" customFormat="1" ht="14.25" customHeight="1">
      <c r="B46" s="75" t="s">
        <v>24</v>
      </c>
      <c r="C46" s="76"/>
      <c r="D46" s="76"/>
      <c r="E46" s="76"/>
      <c r="F46" s="76"/>
      <c r="G46" s="76"/>
      <c r="H46" s="76"/>
      <c r="I46" s="77"/>
    </row>
    <row r="47" spans="2:9" s="34" customFormat="1" ht="14.25" customHeight="1">
      <c r="B47" s="61">
        <v>22</v>
      </c>
      <c r="C47" s="55" t="s">
        <v>25</v>
      </c>
      <c r="D47" s="49" t="s">
        <v>26</v>
      </c>
      <c r="E47" s="60">
        <f>E45*2%</f>
        <v>1287.37</v>
      </c>
      <c r="F47" s="60">
        <f>F45*2%</f>
        <v>15.07</v>
      </c>
      <c r="G47" s="60"/>
      <c r="H47" s="60">
        <f>H45*2%</f>
        <v>6.58</v>
      </c>
      <c r="I47" s="60">
        <f>H47+G47+F47+E47</f>
        <v>1309.02</v>
      </c>
    </row>
    <row r="48" spans="2:9" s="34" customFormat="1" ht="14.25" customHeight="1">
      <c r="B48" s="61"/>
      <c r="C48" s="55"/>
      <c r="D48" s="56" t="s">
        <v>27</v>
      </c>
      <c r="E48" s="58">
        <f>E47</f>
        <v>1287.37</v>
      </c>
      <c r="F48" s="58">
        <f>F47</f>
        <v>15.07</v>
      </c>
      <c r="G48" s="58"/>
      <c r="H48" s="58">
        <f>H47</f>
        <v>6.58</v>
      </c>
      <c r="I48" s="58">
        <f>I47</f>
        <v>1309.02</v>
      </c>
    </row>
    <row r="49" spans="2:9" s="34" customFormat="1" ht="14.25" customHeight="1">
      <c r="B49" s="61"/>
      <c r="C49" s="55"/>
      <c r="D49" s="56" t="s">
        <v>28</v>
      </c>
      <c r="E49" s="58">
        <f>E45+E48</f>
        <v>65655.71</v>
      </c>
      <c r="F49" s="58">
        <f>F45+F48</f>
        <v>768.39</v>
      </c>
      <c r="G49" s="58"/>
      <c r="H49" s="58">
        <f>H45+H48</f>
        <v>335.63</v>
      </c>
      <c r="I49" s="58">
        <f>I45+I48</f>
        <v>66759.73</v>
      </c>
    </row>
    <row r="50" spans="2:9" s="35" customFormat="1" ht="14.25" customHeight="1">
      <c r="B50" s="72" t="s">
        <v>10</v>
      </c>
      <c r="C50" s="73"/>
      <c r="D50" s="73"/>
      <c r="E50" s="73"/>
      <c r="F50" s="73"/>
      <c r="G50" s="73"/>
      <c r="H50" s="73"/>
      <c r="I50" s="74"/>
    </row>
    <row r="51" spans="2:9" s="35" customFormat="1" ht="14.25" customHeight="1">
      <c r="B51" s="63">
        <v>23</v>
      </c>
      <c r="C51" s="64" t="s">
        <v>9</v>
      </c>
      <c r="D51" s="64" t="s">
        <v>12</v>
      </c>
      <c r="E51" s="60">
        <f>E49*18%</f>
        <v>11818.03</v>
      </c>
      <c r="F51" s="60">
        <f>F49*18%</f>
        <v>138.31</v>
      </c>
      <c r="G51" s="60"/>
      <c r="H51" s="60">
        <f>H49*18%</f>
        <v>60.41</v>
      </c>
      <c r="I51" s="60">
        <f>E51+F51+G51+H51</f>
        <v>12016.75</v>
      </c>
    </row>
    <row r="52" spans="2:9" s="35" customFormat="1" ht="14.25" customHeight="1">
      <c r="B52" s="63"/>
      <c r="C52" s="65"/>
      <c r="D52" s="66" t="s">
        <v>11</v>
      </c>
      <c r="E52" s="58">
        <f>E51</f>
        <v>11818.03</v>
      </c>
      <c r="F52" s="58">
        <f>F51</f>
        <v>138.31</v>
      </c>
      <c r="G52" s="58"/>
      <c r="H52" s="58">
        <f>H51</f>
        <v>60.41</v>
      </c>
      <c r="I52" s="58">
        <f>I51</f>
        <v>12016.75</v>
      </c>
    </row>
    <row r="53" spans="2:9" s="35" customFormat="1" ht="14.25" customHeight="1">
      <c r="B53" s="94" t="s">
        <v>13</v>
      </c>
      <c r="C53" s="95"/>
      <c r="D53" s="96"/>
      <c r="E53" s="97">
        <f>E49+E52</f>
        <v>77473.74</v>
      </c>
      <c r="F53" s="97">
        <f>F49+F52</f>
        <v>906.7</v>
      </c>
      <c r="G53" s="97"/>
      <c r="H53" s="97">
        <f>H49+H52</f>
        <v>396.04</v>
      </c>
      <c r="I53" s="97">
        <f>H53+G53+F53+E53</f>
        <v>78776.48</v>
      </c>
    </row>
    <row r="54" spans="2:9" s="34" customFormat="1" ht="28.5" customHeight="1">
      <c r="B54" s="98"/>
      <c r="C54" s="100" t="s">
        <v>80</v>
      </c>
      <c r="D54" s="101"/>
      <c r="E54" s="99"/>
      <c r="F54" s="99"/>
      <c r="G54" s="99"/>
      <c r="H54" s="99"/>
      <c r="I54" s="102">
        <v>78776.48</v>
      </c>
    </row>
    <row r="55" spans="1:17" s="40" customFormat="1" ht="17.25" customHeight="1">
      <c r="A55" s="79"/>
      <c r="B55" s="79"/>
      <c r="C55" s="79"/>
      <c r="D55" s="79"/>
      <c r="E55" s="79"/>
      <c r="F55" s="79"/>
      <c r="G55" s="79"/>
      <c r="H55" s="79"/>
      <c r="I55" s="79"/>
      <c r="J55" s="41"/>
      <c r="K55" s="41"/>
      <c r="L55" s="41"/>
      <c r="M55" s="41"/>
      <c r="N55" s="42"/>
      <c r="O55" s="42"/>
      <c r="P55" s="42"/>
      <c r="Q55" s="42"/>
    </row>
    <row r="56" spans="1:9" s="40" customFormat="1" ht="31.5" customHeight="1">
      <c r="A56" s="80"/>
      <c r="B56" s="80"/>
      <c r="C56" s="80"/>
      <c r="D56" s="80"/>
      <c r="E56" s="80"/>
      <c r="F56" s="80"/>
      <c r="G56" s="80"/>
      <c r="H56" s="80"/>
      <c r="I56" s="80"/>
    </row>
    <row r="57" spans="1:17" s="40" customFormat="1" ht="18.75" customHeight="1">
      <c r="A57" s="79"/>
      <c r="B57" s="79"/>
      <c r="C57" s="79"/>
      <c r="D57" s="79"/>
      <c r="E57" s="79"/>
      <c r="F57" s="79"/>
      <c r="G57" s="79"/>
      <c r="H57" s="79"/>
      <c r="I57" s="79"/>
      <c r="J57" s="41"/>
      <c r="K57" s="41"/>
      <c r="L57" s="41"/>
      <c r="M57" s="41"/>
      <c r="N57" s="42"/>
      <c r="O57" s="42"/>
      <c r="P57" s="42"/>
      <c r="Q57" s="42"/>
    </row>
    <row r="58" spans="2:3" ht="15.75">
      <c r="B58" s="4"/>
      <c r="C58" s="5"/>
    </row>
    <row r="59" spans="2:9" ht="15.75">
      <c r="B59" s="4"/>
      <c r="C59" s="5"/>
      <c r="G59" s="6"/>
      <c r="H59" s="8"/>
      <c r="I59" s="7"/>
    </row>
    <row r="60" spans="2:9" ht="15.75">
      <c r="B60" s="4"/>
      <c r="C60" s="5"/>
      <c r="G60" s="6"/>
      <c r="H60" s="8"/>
      <c r="I60" s="9"/>
    </row>
    <row r="61" spans="2:9" ht="15.75">
      <c r="B61" s="4"/>
      <c r="C61" s="5"/>
      <c r="G61" s="8"/>
      <c r="H61" s="10"/>
      <c r="I61" s="10"/>
    </row>
    <row r="63" spans="3:6" ht="12.75">
      <c r="C63" s="11"/>
      <c r="D63" s="12"/>
      <c r="E63" s="13"/>
      <c r="F63" s="11"/>
    </row>
    <row r="64" spans="3:6" ht="12.75">
      <c r="C64" s="11"/>
      <c r="E64" s="14"/>
      <c r="F64" s="11"/>
    </row>
    <row r="65" spans="2:8" ht="409.5">
      <c r="B65" s="15"/>
      <c r="E65" s="16"/>
      <c r="G65" s="17"/>
      <c r="H65" s="4"/>
    </row>
    <row r="66" spans="2:7" ht="12.75">
      <c r="B66" s="4"/>
      <c r="E66" s="18"/>
      <c r="F66" s="2"/>
      <c r="G66" s="2"/>
    </row>
    <row r="67" spans="2:9" ht="12.75">
      <c r="B67" s="4"/>
      <c r="E67" s="2"/>
      <c r="F67" s="19"/>
      <c r="G67" s="2"/>
      <c r="I67" s="2"/>
    </row>
    <row r="68" spans="5:9" ht="12.75">
      <c r="E68" s="3"/>
      <c r="F68" s="2"/>
      <c r="G68" s="2"/>
      <c r="H68" s="2"/>
      <c r="I68" s="2"/>
    </row>
    <row r="69" spans="2:9" ht="13.5" customHeight="1">
      <c r="B69" s="88"/>
      <c r="C69" s="88"/>
      <c r="D69" s="89"/>
      <c r="E69" s="78"/>
      <c r="F69" s="78"/>
      <c r="G69" s="78"/>
      <c r="H69" s="78"/>
      <c r="I69" s="78"/>
    </row>
    <row r="70" spans="2:9" ht="12.75">
      <c r="B70" s="88"/>
      <c r="C70" s="88"/>
      <c r="D70" s="89"/>
      <c r="E70" s="20"/>
      <c r="F70" s="20"/>
      <c r="G70" s="20"/>
      <c r="H70" s="20"/>
      <c r="I70" s="20"/>
    </row>
    <row r="71" spans="2:9" ht="12.75">
      <c r="B71" s="21"/>
      <c r="C71" s="21"/>
      <c r="D71" s="21"/>
      <c r="E71" s="21"/>
      <c r="F71" s="21"/>
      <c r="G71" s="21"/>
      <c r="H71" s="21"/>
      <c r="I71" s="21"/>
    </row>
    <row r="72" spans="2:6" ht="12.75">
      <c r="B72" s="11"/>
      <c r="F72" s="19"/>
    </row>
    <row r="73" spans="2:9" ht="12.75">
      <c r="B73" s="22"/>
      <c r="C73" s="23"/>
      <c r="D73" s="24"/>
      <c r="E73" s="25"/>
      <c r="F73" s="25"/>
      <c r="G73" s="25"/>
      <c r="H73" s="25"/>
      <c r="I73" s="25"/>
    </row>
    <row r="74" spans="2:9" ht="12.75">
      <c r="B74" s="26"/>
      <c r="C74" s="26"/>
      <c r="D74" s="26"/>
      <c r="E74" s="27"/>
      <c r="F74" s="27"/>
      <c r="G74" s="27"/>
      <c r="H74" s="27"/>
      <c r="I74" s="27"/>
    </row>
    <row r="75" spans="2:9" ht="12.75">
      <c r="B75" s="28"/>
      <c r="C75" s="6"/>
      <c r="D75" s="6"/>
      <c r="E75" s="25"/>
      <c r="F75" s="25"/>
      <c r="G75" s="25"/>
      <c r="H75" s="25"/>
      <c r="I75" s="29"/>
    </row>
    <row r="76" spans="2:9" ht="12.75">
      <c r="B76" s="22"/>
      <c r="C76" s="23"/>
      <c r="D76" s="30"/>
      <c r="E76" s="25"/>
      <c r="F76" s="25"/>
      <c r="G76" s="25"/>
      <c r="H76" s="25"/>
      <c r="I76" s="25"/>
    </row>
    <row r="77" spans="2:9" ht="12.75">
      <c r="B77" s="6"/>
      <c r="C77" s="6"/>
      <c r="D77" s="6"/>
      <c r="E77" s="31"/>
      <c r="F77" s="6"/>
      <c r="G77" s="6"/>
      <c r="H77" s="6"/>
      <c r="I77" s="31"/>
    </row>
    <row r="78" spans="2:9" ht="12.75">
      <c r="B78" s="32"/>
      <c r="C78" s="26"/>
      <c r="D78" s="26"/>
      <c r="E78" s="27"/>
      <c r="F78" s="27"/>
      <c r="G78" s="27"/>
      <c r="H78" s="27"/>
      <c r="I78" s="27"/>
    </row>
    <row r="105" spans="2:3" ht="15.75">
      <c r="B105" s="4"/>
      <c r="C105" s="5"/>
    </row>
    <row r="106" spans="2:3" ht="15.75">
      <c r="B106" s="4"/>
      <c r="C106" s="5"/>
    </row>
    <row r="107" spans="2:9" ht="15.75">
      <c r="B107" s="4"/>
      <c r="C107" s="5"/>
      <c r="G107" s="6"/>
      <c r="H107" s="6"/>
      <c r="I107" s="7"/>
    </row>
    <row r="108" spans="2:3" ht="15.75">
      <c r="B108" s="4"/>
      <c r="C108" s="5"/>
    </row>
    <row r="109" spans="2:9" ht="15.75">
      <c r="B109" s="4"/>
      <c r="C109" s="5"/>
      <c r="G109" s="6"/>
      <c r="H109" s="8"/>
      <c r="I109" s="7"/>
    </row>
    <row r="110" spans="2:9" ht="15.75">
      <c r="B110" s="4"/>
      <c r="C110" s="5"/>
      <c r="G110" s="6"/>
      <c r="H110" s="8"/>
      <c r="I110" s="9"/>
    </row>
    <row r="111" spans="2:9" ht="15.75">
      <c r="B111" s="4"/>
      <c r="C111" s="5"/>
      <c r="G111" s="8"/>
      <c r="H111" s="10"/>
      <c r="I111" s="10"/>
    </row>
    <row r="113" spans="3:6" ht="409.5">
      <c r="C113" s="11"/>
      <c r="D113" s="12"/>
      <c r="E113" s="13"/>
      <c r="F113" s="11"/>
    </row>
    <row r="114" spans="3:6" ht="12.75">
      <c r="C114" s="11"/>
      <c r="E114" s="14"/>
      <c r="F114" s="11"/>
    </row>
    <row r="115" spans="2:8" ht="12.75">
      <c r="B115" s="15"/>
      <c r="E115" s="16"/>
      <c r="G115" s="17"/>
      <c r="H115" s="4"/>
    </row>
    <row r="116" spans="2:7" ht="12.75">
      <c r="B116" s="4"/>
      <c r="E116" s="18"/>
      <c r="F116" s="33"/>
      <c r="G116" s="2"/>
    </row>
    <row r="117" spans="2:9" ht="12.75">
      <c r="B117" s="4"/>
      <c r="E117" s="2"/>
      <c r="F117" s="19"/>
      <c r="G117" s="2"/>
      <c r="I117" s="2"/>
    </row>
    <row r="118" spans="5:9" ht="12.75">
      <c r="E118" s="3"/>
      <c r="F118" s="2"/>
      <c r="G118" s="2"/>
      <c r="H118" s="2"/>
      <c r="I118" s="33"/>
    </row>
    <row r="119" spans="2:9" ht="13.5" customHeight="1">
      <c r="B119" s="88"/>
      <c r="C119" s="88"/>
      <c r="D119" s="89"/>
      <c r="E119" s="78"/>
      <c r="F119" s="78"/>
      <c r="G119" s="78"/>
      <c r="H119" s="78"/>
      <c r="I119" s="78"/>
    </row>
    <row r="120" spans="2:9" ht="39.75" customHeight="1">
      <c r="B120" s="88"/>
      <c r="C120" s="88"/>
      <c r="D120" s="89"/>
      <c r="E120" s="20"/>
      <c r="F120" s="20"/>
      <c r="G120" s="20"/>
      <c r="H120" s="20"/>
      <c r="I120" s="20"/>
    </row>
    <row r="121" spans="2:9" ht="12.75">
      <c r="B121" s="21"/>
      <c r="C121" s="21"/>
      <c r="D121" s="21"/>
      <c r="E121" s="21"/>
      <c r="F121" s="21"/>
      <c r="G121" s="21"/>
      <c r="H121" s="21"/>
      <c r="I121" s="21"/>
    </row>
    <row r="122" spans="2:6" ht="12.75">
      <c r="B122" s="11"/>
      <c r="F122" s="19"/>
    </row>
    <row r="123" spans="2:9" ht="12.75">
      <c r="B123" s="22"/>
      <c r="C123" s="23"/>
      <c r="D123" s="24"/>
      <c r="E123" s="25"/>
      <c r="F123" s="25"/>
      <c r="G123" s="25"/>
      <c r="H123" s="25"/>
      <c r="I123" s="25"/>
    </row>
    <row r="124" spans="2:9" ht="12.75">
      <c r="B124" s="26"/>
      <c r="C124" s="26"/>
      <c r="D124" s="26"/>
      <c r="E124" s="27"/>
      <c r="F124" s="27"/>
      <c r="G124" s="27"/>
      <c r="H124" s="27"/>
      <c r="I124" s="27"/>
    </row>
    <row r="125" spans="2:9" ht="12.75">
      <c r="B125" s="28"/>
      <c r="C125" s="6"/>
      <c r="D125" s="6"/>
      <c r="E125" s="25"/>
      <c r="F125" s="25"/>
      <c r="G125" s="25"/>
      <c r="H125" s="25"/>
      <c r="I125" s="29"/>
    </row>
    <row r="126" spans="2:9" ht="12.75">
      <c r="B126" s="22"/>
      <c r="C126" s="23"/>
      <c r="D126" s="30"/>
      <c r="E126" s="25"/>
      <c r="F126" s="25"/>
      <c r="G126" s="25"/>
      <c r="H126" s="25"/>
      <c r="I126" s="25"/>
    </row>
    <row r="127" spans="2:9" ht="12.75">
      <c r="B127" s="6"/>
      <c r="C127" s="6"/>
      <c r="D127" s="6"/>
      <c r="E127" s="31"/>
      <c r="F127" s="6"/>
      <c r="G127" s="6"/>
      <c r="H127" s="6"/>
      <c r="I127" s="31"/>
    </row>
    <row r="128" spans="2:9" ht="12.75">
      <c r="B128" s="32"/>
      <c r="C128" s="26"/>
      <c r="D128" s="26"/>
      <c r="E128" s="27"/>
      <c r="F128" s="27"/>
      <c r="G128" s="27"/>
      <c r="H128" s="27"/>
      <c r="I128" s="27"/>
    </row>
    <row r="153" spans="2:3" ht="15.75">
      <c r="B153" s="4"/>
      <c r="C153" s="5"/>
    </row>
    <row r="154" spans="2:9" ht="15.75">
      <c r="B154" s="4"/>
      <c r="C154" s="5"/>
      <c r="G154" s="6"/>
      <c r="H154" s="6"/>
      <c r="I154" s="7"/>
    </row>
    <row r="155" spans="2:3" ht="15.75">
      <c r="B155" s="4"/>
      <c r="C155" s="5"/>
    </row>
    <row r="156" spans="2:9" ht="15.75">
      <c r="B156" s="4"/>
      <c r="C156" s="5"/>
      <c r="G156" s="6"/>
      <c r="H156" s="8"/>
      <c r="I156" s="7"/>
    </row>
    <row r="157" spans="2:9" ht="15.75">
      <c r="B157" s="4"/>
      <c r="C157" s="5"/>
      <c r="G157" s="6"/>
      <c r="H157" s="8"/>
      <c r="I157" s="9"/>
    </row>
    <row r="158" spans="2:9" ht="15.75">
      <c r="B158" s="4"/>
      <c r="C158" s="5"/>
      <c r="G158" s="8"/>
      <c r="H158" s="10"/>
      <c r="I158" s="10"/>
    </row>
    <row r="160" spans="3:6" ht="12.75">
      <c r="C160" s="11"/>
      <c r="D160" s="12"/>
      <c r="E160" s="13"/>
      <c r="F160" s="11"/>
    </row>
    <row r="161" spans="3:6" ht="12.75">
      <c r="C161" s="11"/>
      <c r="E161" s="14"/>
      <c r="F161" s="11"/>
    </row>
    <row r="162" spans="2:8" ht="12.75">
      <c r="B162" s="15"/>
      <c r="E162" s="16"/>
      <c r="G162" s="17"/>
      <c r="H162" s="4"/>
    </row>
    <row r="163" spans="2:7" ht="12.75">
      <c r="B163" s="4"/>
      <c r="E163" s="18"/>
      <c r="F163" s="2"/>
      <c r="G163" s="2"/>
    </row>
    <row r="164" spans="2:9" ht="12.75">
      <c r="B164" s="4"/>
      <c r="E164" s="2"/>
      <c r="F164" s="19"/>
      <c r="G164" s="2"/>
      <c r="I164" s="2"/>
    </row>
    <row r="165" spans="5:9" ht="12.75">
      <c r="E165" s="3"/>
      <c r="F165" s="2"/>
      <c r="G165" s="2"/>
      <c r="H165" s="2"/>
      <c r="I165" s="2"/>
    </row>
    <row r="166" spans="2:9" ht="13.5" customHeight="1">
      <c r="B166" s="88"/>
      <c r="C166" s="88"/>
      <c r="D166" s="89"/>
      <c r="E166" s="78"/>
      <c r="F166" s="78"/>
      <c r="G166" s="78"/>
      <c r="H166" s="78"/>
      <c r="I166" s="78"/>
    </row>
    <row r="167" spans="2:9" ht="12.75">
      <c r="B167" s="88"/>
      <c r="C167" s="88"/>
      <c r="D167" s="89"/>
      <c r="E167" s="20"/>
      <c r="F167" s="20"/>
      <c r="G167" s="20"/>
      <c r="H167" s="20"/>
      <c r="I167" s="20"/>
    </row>
    <row r="168" spans="2:9" ht="12.75">
      <c r="B168" s="21"/>
      <c r="C168" s="21"/>
      <c r="D168" s="21"/>
      <c r="E168" s="21"/>
      <c r="F168" s="21"/>
      <c r="G168" s="21"/>
      <c r="H168" s="21"/>
      <c r="I168" s="21"/>
    </row>
    <row r="169" spans="2:6" ht="12.75">
      <c r="B169" s="11"/>
      <c r="F169" s="19"/>
    </row>
    <row r="170" spans="2:9" ht="12.75">
      <c r="B170" s="22"/>
      <c r="C170" s="23"/>
      <c r="D170" s="24"/>
      <c r="E170" s="25"/>
      <c r="F170" s="25"/>
      <c r="G170" s="25"/>
      <c r="H170" s="25"/>
      <c r="I170" s="25"/>
    </row>
    <row r="171" spans="2:9" ht="12.75">
      <c r="B171" s="26"/>
      <c r="C171" s="26"/>
      <c r="D171" s="26"/>
      <c r="E171" s="27"/>
      <c r="F171" s="27"/>
      <c r="G171" s="27"/>
      <c r="H171" s="27"/>
      <c r="I171" s="27"/>
    </row>
    <row r="172" spans="2:9" ht="12.75">
      <c r="B172" s="28"/>
      <c r="C172" s="6"/>
      <c r="D172" s="6"/>
      <c r="E172" s="25"/>
      <c r="F172" s="25"/>
      <c r="G172" s="25"/>
      <c r="H172" s="25"/>
      <c r="I172" s="29"/>
    </row>
    <row r="173" spans="2:9" ht="12.75">
      <c r="B173" s="22"/>
      <c r="C173" s="23"/>
      <c r="D173" s="30"/>
      <c r="E173" s="25"/>
      <c r="F173" s="25"/>
      <c r="G173" s="25"/>
      <c r="H173" s="25"/>
      <c r="I173" s="25"/>
    </row>
    <row r="174" spans="2:9" ht="12.75">
      <c r="B174" s="6"/>
      <c r="C174" s="6"/>
      <c r="D174" s="6"/>
      <c r="E174" s="31"/>
      <c r="F174" s="6"/>
      <c r="G174" s="6"/>
      <c r="H174" s="6"/>
      <c r="I174" s="31"/>
    </row>
    <row r="175" spans="2:9" ht="12.75">
      <c r="B175" s="32"/>
      <c r="C175" s="26"/>
      <c r="D175" s="26"/>
      <c r="E175" s="27"/>
      <c r="F175" s="27"/>
      <c r="G175" s="27"/>
      <c r="H175" s="27"/>
      <c r="I175" s="27"/>
    </row>
  </sheetData>
  <sheetProtection selectLockedCells="1" selectUnlockedCells="1"/>
  <mergeCells count="37">
    <mergeCell ref="C54:D54"/>
    <mergeCell ref="B42:I42"/>
    <mergeCell ref="B46:I46"/>
    <mergeCell ref="A7:I8"/>
    <mergeCell ref="B9:E9"/>
    <mergeCell ref="B1:I1"/>
    <mergeCell ref="B5:I5"/>
    <mergeCell ref="B2:D2"/>
    <mergeCell ref="B6:I6"/>
    <mergeCell ref="G2:I2"/>
    <mergeCell ref="G3:I3"/>
    <mergeCell ref="B166:B167"/>
    <mergeCell ref="C166:C167"/>
    <mergeCell ref="D166:D167"/>
    <mergeCell ref="E166:I166"/>
    <mergeCell ref="B69:B70"/>
    <mergeCell ref="C69:C70"/>
    <mergeCell ref="B119:B120"/>
    <mergeCell ref="E119:I119"/>
    <mergeCell ref="D119:D120"/>
    <mergeCell ref="C119:C120"/>
    <mergeCell ref="B11:B12"/>
    <mergeCell ref="C11:C12"/>
    <mergeCell ref="E11:H11"/>
    <mergeCell ref="I11:I12"/>
    <mergeCell ref="D11:D12"/>
    <mergeCell ref="B10:D10"/>
    <mergeCell ref="B53:D53"/>
    <mergeCell ref="B50:I50"/>
    <mergeCell ref="B14:I14"/>
    <mergeCell ref="B38:I38"/>
    <mergeCell ref="E69:I69"/>
    <mergeCell ref="A55:I55"/>
    <mergeCell ref="A56:I56"/>
    <mergeCell ref="A57:I57"/>
    <mergeCell ref="B26:I26"/>
    <mergeCell ref="D69:D70"/>
  </mergeCells>
  <printOptions/>
  <pageMargins left="0.03937007874015748" right="0.03937007874015748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Завьялова Мария Михайловна</dc:creator>
  <cp:keywords/>
  <dc:description/>
  <cp:lastModifiedBy>Скороходова Людмила Сабитовна</cp:lastModifiedBy>
  <cp:lastPrinted>2015-01-30T08:39:29Z</cp:lastPrinted>
  <dcterms:created xsi:type="dcterms:W3CDTF">2012-03-27T03:38:26Z</dcterms:created>
  <dcterms:modified xsi:type="dcterms:W3CDTF">2015-02-16T09:18:16Z</dcterms:modified>
  <cp:category/>
  <cp:version/>
  <cp:contentType/>
  <cp:contentStatus/>
</cp:coreProperties>
</file>